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0" yWindow="915" windowWidth="21720" windowHeight="8865"/>
  </bookViews>
  <sheets>
    <sheet name="PAY DE MANZANA Y CARAMELO" sheetId="1" r:id="rId1"/>
  </sheets>
  <definedNames>
    <definedName name="_xlnm.Print_Area" localSheetId="0">'PAY DE MANZANA Y CARAMELO'!$A$1:$H$119</definedName>
  </definedNames>
  <calcPr calcId="125725"/>
</workbook>
</file>

<file path=xl/calcChain.xml><?xml version="1.0" encoding="utf-8"?>
<calcChain xmlns="http://schemas.openxmlformats.org/spreadsheetml/2006/main">
  <c r="F30" i="1"/>
  <c r="F29"/>
  <c r="F28"/>
  <c r="E27"/>
  <c r="F27" s="1"/>
  <c r="E25"/>
  <c r="F25" s="1"/>
  <c r="E24"/>
  <c r="F24" s="1"/>
  <c r="E23"/>
  <c r="F23" s="1"/>
  <c r="E22"/>
  <c r="F22" s="1"/>
  <c r="E21"/>
  <c r="F21" s="1"/>
  <c r="E20"/>
  <c r="F20" s="1"/>
  <c r="E19"/>
  <c r="F19" s="1"/>
  <c r="F18"/>
  <c r="E17"/>
  <c r="F17" s="1"/>
  <c r="F16"/>
  <c r="E15"/>
  <c r="F15" s="1"/>
  <c r="E14"/>
  <c r="F14" s="1"/>
  <c r="F13"/>
  <c r="G34" l="1"/>
  <c r="G32"/>
  <c r="G33" s="1"/>
  <c r="G35" l="1"/>
  <c r="G36" s="1"/>
  <c r="G37" s="1"/>
</calcChain>
</file>

<file path=xl/sharedStrings.xml><?xml version="1.0" encoding="utf-8"?>
<sst xmlns="http://schemas.openxmlformats.org/spreadsheetml/2006/main" count="107" uniqueCount="87">
  <si>
    <t xml:space="preserve">APPLE CRUMBLE CARAMEL PIE </t>
  </si>
  <si>
    <t xml:space="preserve">PORCIONES </t>
  </si>
  <si>
    <t xml:space="preserve">1 PCN </t>
  </si>
  <si>
    <t>TIEMPO DE ELABORACIÓN</t>
  </si>
  <si>
    <t>AREA</t>
  </si>
  <si>
    <t>INGREDIENTES</t>
  </si>
  <si>
    <t>CANTIDAD</t>
  </si>
  <si>
    <t>UNIDAD</t>
  </si>
  <si>
    <t xml:space="preserve">PRECIO UNITARIO </t>
  </si>
  <si>
    <t xml:space="preserve">COSTO </t>
  </si>
  <si>
    <t xml:space="preserve">harina </t>
  </si>
  <si>
    <t xml:space="preserve">GR </t>
  </si>
  <si>
    <t>AZUCAR GLASS</t>
  </si>
  <si>
    <t>MANTEQUILLA</t>
  </si>
  <si>
    <t xml:space="preserve">CANELA POLVO </t>
  </si>
  <si>
    <t xml:space="preserve">HARINA DE ALMENDRA </t>
  </si>
  <si>
    <t>HUEVOS</t>
  </si>
  <si>
    <t>PZ</t>
  </si>
  <si>
    <t>HARINA</t>
  </si>
  <si>
    <t>AZUCAR REFINADA</t>
  </si>
  <si>
    <t>MANZANA VERDE</t>
  </si>
  <si>
    <t xml:space="preserve">AZUCAR REFINADA </t>
  </si>
  <si>
    <t>crema liquida lyncott</t>
  </si>
  <si>
    <t>BOTE</t>
  </si>
  <si>
    <t xml:space="preserve">nieve </t>
  </si>
  <si>
    <t>GAL</t>
  </si>
  <si>
    <t>fresa</t>
  </si>
  <si>
    <t>gr</t>
  </si>
  <si>
    <t>SUMATORIA</t>
  </si>
  <si>
    <t xml:space="preserve">PCN : 8 </t>
  </si>
  <si>
    <t>SALSEO Y GUARNI</t>
  </si>
  <si>
    <t>SUBTOTAL</t>
  </si>
  <si>
    <t xml:space="preserve">PRECIO VENTA </t>
  </si>
  <si>
    <t>VENTA MAS IVA</t>
  </si>
  <si>
    <t xml:space="preserve">PROCEDIMIENTO </t>
  </si>
  <si>
    <t xml:space="preserve">MISE EN PLACE </t>
  </si>
  <si>
    <t>1.-</t>
  </si>
  <si>
    <t>MASA SABLE</t>
  </si>
  <si>
    <t>Una vez pesados todos los ingredientes, colocar la mantequilla hasta acremar en batidora</t>
  </si>
  <si>
    <t>posteriormente agregar los secos previamente tamizados para evitar los grumos y por último el huevo.</t>
  </si>
  <si>
    <t>CRUMBLE</t>
  </si>
  <si>
    <t>2.-</t>
  </si>
  <si>
    <t>En un bowl grande, agregar la harina y azucar, junto con la mantequilla fría en bloques medianos.</t>
  </si>
  <si>
    <t xml:space="preserve">Tratar de deshacer la mantequilla haciendo una Tierra, posteriormente agregar los demás polvos. </t>
  </si>
  <si>
    <t>El resultado final es una tierra sin grumos grandes.</t>
  </si>
  <si>
    <t>3.-</t>
  </si>
  <si>
    <t>MANZANA</t>
  </si>
  <si>
    <t xml:space="preserve">La manzana se deberá pelar, cortar en medias lunas gruesas, para evitar una sobre cocción, </t>
  </si>
  <si>
    <t xml:space="preserve">dejar reposando en agua fría. </t>
  </si>
  <si>
    <t>ELABORACIÓN</t>
  </si>
  <si>
    <t xml:space="preserve">En los recipientes para Pay, debes de untar mantequilla en frío y posteriormente harina para evitar que se peguen </t>
  </si>
  <si>
    <t xml:space="preserve">Después de un reposo de la masa sablé, se deberá estirar con rodillo, poniendo harina constantemente para evitar que se pegue </t>
  </si>
  <si>
    <t xml:space="preserve">colocar sobre los recipientes y  acomodar con los dedos. </t>
  </si>
  <si>
    <t xml:space="preserve">cortar las superficie con cuchillo dejando buena apariencia y la misma altura en todo el pastel </t>
  </si>
  <si>
    <t>hornear por 12 minutos a 180ºc colocando papel aluminio por dentro para evitar que se infle la masa</t>
  </si>
  <si>
    <t>4.-</t>
  </si>
  <si>
    <t xml:space="preserve">En una olla MUY LIMPIA, se elaborará un caramelo, agregando el azucar y poca agua, cuidando que el color del caramelo </t>
  </si>
  <si>
    <t xml:space="preserve">sea uniforme y evitando la cristalización del azucar. </t>
  </si>
  <si>
    <t>Una vez que el caramelo tenga un color oro, agregar la mantequilla, posteriormente CON EL FUEGO MUY ALTO a</t>
  </si>
  <si>
    <t xml:space="preserve">agregar la canela y las manzanas. La cocción de las manzanas es muy corta. </t>
  </si>
  <si>
    <t>5.-</t>
  </si>
  <si>
    <t>Colocar lo correspondiente de manzana en cada recipiente y posteriormente colocar en forma de lluvia la masa CRUMBLE</t>
  </si>
  <si>
    <t xml:space="preserve">Es importante cuidar que no existan grumos grandes,  cubrir todo el pastel incluso la masa de las orillas. </t>
  </si>
  <si>
    <t xml:space="preserve">Una vez uniforme, pasar al horno por aproximadamente 40 minutos. </t>
  </si>
  <si>
    <t>Esperamos que el color de la superficie sea dorado.</t>
  </si>
  <si>
    <t xml:space="preserve">NOMBRE PARTICIPANTE </t>
  </si>
  <si>
    <t xml:space="preserve">CARLOS RODOLFO GONZÁLEZ SAUCEDO </t>
  </si>
  <si>
    <t xml:space="preserve">TELÉFONO CELULAR </t>
  </si>
  <si>
    <t xml:space="preserve">CORREO: </t>
  </si>
  <si>
    <t>cgonzalez@abcotton.com.mx</t>
  </si>
  <si>
    <t xml:space="preserve">NOMBRE DE RECETA </t>
  </si>
  <si>
    <t>4 HORAS</t>
  </si>
  <si>
    <t>COCINA FRÍA / GRILL / PLANCHA / SARTENES</t>
  </si>
  <si>
    <t>FOTOGRAFÍA MONTAJE</t>
  </si>
  <si>
    <t xml:space="preserve">EQUIPO MENOR Y MAYOR </t>
  </si>
  <si>
    <t xml:space="preserve">Bowls de aluminio </t>
  </si>
  <si>
    <t>NOMBRE</t>
  </si>
  <si>
    <t xml:space="preserve">Miserable termoresistente </t>
  </si>
  <si>
    <t xml:space="preserve">Rodillo de plástico </t>
  </si>
  <si>
    <t xml:space="preserve">Tabla para picar / verde </t>
  </si>
  <si>
    <t>Batidora / aditamento para amasar</t>
  </si>
  <si>
    <t xml:space="preserve">Molde de aluminio para pastel </t>
  </si>
  <si>
    <t xml:space="preserve">Papel aluminio </t>
  </si>
  <si>
    <t xml:space="preserve">Vitafilm </t>
  </si>
  <si>
    <t>Horno de convección precalentado 180°c</t>
  </si>
  <si>
    <t xml:space="preserve">Estufa </t>
  </si>
  <si>
    <t xml:space="preserve">Ejemplo de llenado de formato </t>
  </si>
</sst>
</file>

<file path=xl/styles.xml><?xml version="1.0" encoding="utf-8"?>
<styleSheet xmlns="http://schemas.openxmlformats.org/spreadsheetml/2006/main">
  <numFmts count="3">
    <numFmt numFmtId="164" formatCode="[$$]#,##0.0000"/>
    <numFmt numFmtId="165" formatCode="[$$]#,##0.00"/>
    <numFmt numFmtId="166" formatCode="[$$]#,##0.00000"/>
  </numFmts>
  <fonts count="6">
    <font>
      <sz val="10"/>
      <color rgb="FF000000"/>
      <name val="Arial"/>
    </font>
    <font>
      <sz val="12"/>
      <name val="Oxygen"/>
    </font>
    <font>
      <b/>
      <sz val="12"/>
      <name val="Oxygen"/>
    </font>
    <font>
      <sz val="11"/>
      <color rgb="FF008080"/>
      <name val="&quot;Comic Sans MS&quot;"/>
    </font>
    <font>
      <sz val="10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2BD80B"/>
      </patternFill>
    </fill>
    <fill>
      <patternFill patternType="solid">
        <fgColor theme="0"/>
        <bgColor rgb="FFFFFF00"/>
      </patternFill>
    </fill>
    <fill>
      <patternFill patternType="solid">
        <fgColor rgb="FF92D050"/>
        <bgColor rgb="FF2BD80B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 applyFont="1" applyAlignment="1"/>
    <xf numFmtId="0" fontId="1" fillId="2" borderId="0" xfId="0" applyFont="1" applyFill="1"/>
    <xf numFmtId="0" fontId="0" fillId="2" borderId="0" xfId="0" applyFont="1" applyFill="1" applyAlignment="1"/>
    <xf numFmtId="0" fontId="1" fillId="3" borderId="0" xfId="0" applyFont="1" applyFill="1"/>
    <xf numFmtId="0" fontId="1" fillId="2" borderId="0" xfId="0" applyFont="1" applyFill="1" applyAlignment="1"/>
    <xf numFmtId="0" fontId="2" fillId="3" borderId="0" xfId="0" applyFont="1" applyFill="1"/>
    <xf numFmtId="0" fontId="1" fillId="2" borderId="1" xfId="0" applyFont="1" applyFill="1" applyBorder="1" applyAlignment="1"/>
    <xf numFmtId="0" fontId="3" fillId="2" borderId="0" xfId="0" applyFont="1" applyFill="1" applyAlignment="1"/>
    <xf numFmtId="0" fontId="4" fillId="2" borderId="1" xfId="0" applyFont="1" applyFill="1" applyBorder="1" applyAlignment="1"/>
    <xf numFmtId="165" fontId="1" fillId="2" borderId="0" xfId="0" applyNumberFormat="1" applyFont="1" applyFill="1"/>
    <xf numFmtId="0" fontId="1" fillId="2" borderId="2" xfId="0" applyFont="1" applyFill="1" applyBorder="1" applyAlignment="1"/>
    <xf numFmtId="165" fontId="1" fillId="2" borderId="3" xfId="0" applyNumberFormat="1" applyFont="1" applyFill="1" applyBorder="1"/>
    <xf numFmtId="0" fontId="1" fillId="2" borderId="4" xfId="0" applyFont="1" applyFill="1" applyBorder="1" applyAlignment="1"/>
    <xf numFmtId="165" fontId="1" fillId="2" borderId="5" xfId="0" applyNumberFormat="1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2" borderId="7" xfId="0" applyFont="1" applyFill="1" applyBorder="1" applyAlignment="1"/>
    <xf numFmtId="0" fontId="2" fillId="2" borderId="7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/>
    <xf numFmtId="0" fontId="1" fillId="2" borderId="0" xfId="0" applyFont="1" applyFill="1" applyBorder="1"/>
    <xf numFmtId="0" fontId="1" fillId="2" borderId="10" xfId="0" applyFont="1" applyFill="1" applyBorder="1"/>
    <xf numFmtId="0" fontId="1" fillId="2" borderId="9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5" borderId="0" xfId="0" applyFont="1" applyFill="1"/>
    <xf numFmtId="0" fontId="2" fillId="5" borderId="0" xfId="0" applyFont="1" applyFill="1" applyAlignment="1"/>
    <xf numFmtId="0" fontId="1" fillId="5" borderId="0" xfId="0" applyFont="1" applyFill="1" applyAlignment="1"/>
    <xf numFmtId="0" fontId="5" fillId="5" borderId="0" xfId="1" applyFill="1" applyAlignment="1" applyProtection="1"/>
    <xf numFmtId="0" fontId="2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center"/>
    </xf>
    <xf numFmtId="0" fontId="1" fillId="4" borderId="14" xfId="0" applyFont="1" applyFill="1" applyBorder="1" applyAlignment="1"/>
    <xf numFmtId="165" fontId="1" fillId="4" borderId="15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762000</xdr:colOff>
      <xdr:row>1</xdr:row>
      <xdr:rowOff>76200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505200" cy="11049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2</xdr:col>
      <xdr:colOff>78105</xdr:colOff>
      <xdr:row>95</xdr:row>
      <xdr:rowOff>152399</xdr:rowOff>
    </xdr:from>
    <xdr:to>
      <xdr:col>5</xdr:col>
      <xdr:colOff>314325</xdr:colOff>
      <xdr:row>116</xdr:row>
      <xdr:rowOff>142874</xdr:rowOff>
    </xdr:to>
    <xdr:pic>
      <xdr:nvPicPr>
        <xdr:cNvPr id="1025" name="Picture 1" descr="http://www.finecooking.com/cms/uploadedimages/images/cooking/articles/issues_61-70/fc67kl065-03_xl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2155" y="16011524"/>
          <a:ext cx="4789170" cy="39909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847726</xdr:colOff>
      <xdr:row>0</xdr:row>
      <xdr:rowOff>128874</xdr:rowOff>
    </xdr:from>
    <xdr:to>
      <xdr:col>5</xdr:col>
      <xdr:colOff>619125</xdr:colOff>
      <xdr:row>1</xdr:row>
      <xdr:rowOff>224081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34151" y="128874"/>
          <a:ext cx="1381124" cy="1123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gonzalez@abcotton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3"/>
  <sheetViews>
    <sheetView tabSelected="1" workbookViewId="0">
      <selection activeCell="A100" sqref="A100"/>
    </sheetView>
  </sheetViews>
  <sheetFormatPr baseColWidth="10" defaultColWidth="14.42578125" defaultRowHeight="15.75" customHeight="1"/>
  <cols>
    <col min="1" max="1" width="14.42578125" style="2"/>
    <col min="2" max="2" width="26.7109375" style="2" customWidth="1"/>
    <col min="3" max="3" width="29.7109375" style="2" customWidth="1"/>
    <col min="4" max="4" width="14.42578125" style="2"/>
    <col min="5" max="5" width="24.140625" style="2" customWidth="1"/>
    <col min="6" max="6" width="21.7109375" style="2" customWidth="1"/>
    <col min="7" max="7" width="14.42578125" style="2"/>
    <col min="8" max="8" width="13.85546875" style="2" customWidth="1"/>
    <col min="9" max="16384" width="14.42578125" style="2"/>
  </cols>
  <sheetData>
    <row r="1" spans="1:26" ht="8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4.25" customHeight="1">
      <c r="A2" s="1"/>
      <c r="B2" s="1"/>
      <c r="C2" s="34" t="s">
        <v>86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30"/>
      <c r="B3" s="31" t="s">
        <v>65</v>
      </c>
      <c r="C3" s="32"/>
      <c r="D3" s="32" t="s">
        <v>66</v>
      </c>
      <c r="E3" s="30"/>
      <c r="F3" s="32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30"/>
      <c r="B4" s="31" t="s">
        <v>67</v>
      </c>
      <c r="C4" s="32"/>
      <c r="D4" s="32">
        <v>3317940500</v>
      </c>
      <c r="E4" s="30"/>
      <c r="F4" s="32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30"/>
      <c r="B5" s="31" t="s">
        <v>68</v>
      </c>
      <c r="C5" s="32"/>
      <c r="D5" s="33" t="s">
        <v>69</v>
      </c>
      <c r="E5" s="30"/>
      <c r="F5" s="32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30"/>
      <c r="B6" s="31" t="s">
        <v>70</v>
      </c>
      <c r="C6" s="32"/>
      <c r="D6" s="32" t="s">
        <v>0</v>
      </c>
      <c r="E6" s="30"/>
      <c r="F6" s="32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30"/>
      <c r="B7" s="31" t="s">
        <v>1</v>
      </c>
      <c r="C7" s="30"/>
      <c r="D7" s="32" t="s">
        <v>2</v>
      </c>
      <c r="E7" s="30"/>
      <c r="F7" s="30"/>
      <c r="G7" s="3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30"/>
      <c r="B8" s="31" t="s">
        <v>3</v>
      </c>
      <c r="C8" s="30"/>
      <c r="D8" s="32" t="s">
        <v>71</v>
      </c>
      <c r="E8" s="30"/>
      <c r="F8" s="30"/>
      <c r="G8" s="3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0"/>
      <c r="B9" s="31" t="s">
        <v>4</v>
      </c>
      <c r="C9" s="30"/>
      <c r="D9" s="32" t="s">
        <v>72</v>
      </c>
      <c r="E9" s="30"/>
      <c r="F9" s="30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1"/>
      <c r="C11" s="1"/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5"/>
      <c r="B12" s="35" t="s">
        <v>5</v>
      </c>
      <c r="C12" s="35" t="s">
        <v>6</v>
      </c>
      <c r="D12" s="35" t="s">
        <v>7</v>
      </c>
      <c r="E12" s="35" t="s">
        <v>8</v>
      </c>
      <c r="F12" s="35" t="s">
        <v>9</v>
      </c>
      <c r="G12" s="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6" ht="15">
      <c r="A13" s="4"/>
      <c r="B13" s="39" t="s">
        <v>10</v>
      </c>
      <c r="C13" s="36">
        <v>400</v>
      </c>
      <c r="D13" s="36" t="s">
        <v>11</v>
      </c>
      <c r="E13" s="37">
        <v>8.8000000000000005E-3</v>
      </c>
      <c r="F13" s="38">
        <f t="shared" ref="F13:F15" si="0">E13*C13</f>
        <v>3.52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15">
      <c r="A14" s="7"/>
      <c r="B14" s="6" t="s">
        <v>12</v>
      </c>
      <c r="C14" s="36">
        <v>120</v>
      </c>
      <c r="D14" s="36" t="s">
        <v>11</v>
      </c>
      <c r="E14" s="37">
        <f>27/1000</f>
        <v>2.7E-2</v>
      </c>
      <c r="F14" s="38">
        <f t="shared" si="0"/>
        <v>3.2399999999999998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6" ht="15">
      <c r="A15" s="4"/>
      <c r="B15" s="8" t="s">
        <v>13</v>
      </c>
      <c r="C15" s="36">
        <v>240</v>
      </c>
      <c r="D15" s="36" t="s">
        <v>11</v>
      </c>
      <c r="E15" s="40">
        <f>112.02/1000</f>
        <v>0.11201999999999999</v>
      </c>
      <c r="F15" s="38">
        <f t="shared" si="0"/>
        <v>26.884799999999998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6" ht="15">
      <c r="A16" s="1"/>
      <c r="B16" s="8" t="s">
        <v>14</v>
      </c>
      <c r="C16" s="36">
        <v>7</v>
      </c>
      <c r="D16" s="36" t="s">
        <v>11</v>
      </c>
      <c r="E16" s="38"/>
      <c r="F16" s="38">
        <f>(E16/1000)*C16</f>
        <v>0</v>
      </c>
      <c r="G16" s="1"/>
      <c r="H16" s="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6" ht="15">
      <c r="A17" s="7"/>
      <c r="B17" s="6" t="s">
        <v>15</v>
      </c>
      <c r="C17" s="36">
        <v>17</v>
      </c>
      <c r="D17" s="36" t="s">
        <v>11</v>
      </c>
      <c r="E17" s="36">
        <f>592.71/1000</f>
        <v>0.59271000000000007</v>
      </c>
      <c r="F17" s="38">
        <f t="shared" ref="F17:F22" si="1">E17*C17</f>
        <v>10.076070000000001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6" ht="15">
      <c r="A18" s="4"/>
      <c r="B18" s="6" t="s">
        <v>16</v>
      </c>
      <c r="C18" s="36">
        <v>1.5</v>
      </c>
      <c r="D18" s="36" t="s">
        <v>17</v>
      </c>
      <c r="E18" s="38">
        <v>1.47</v>
      </c>
      <c r="F18" s="38">
        <f t="shared" si="1"/>
        <v>2.2050000000000001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6" ht="15">
      <c r="A19" s="4"/>
      <c r="B19" s="6" t="s">
        <v>13</v>
      </c>
      <c r="C19" s="36">
        <v>100</v>
      </c>
      <c r="D19" s="36" t="s">
        <v>11</v>
      </c>
      <c r="E19" s="40">
        <f>112.02/1000</f>
        <v>0.11201999999999999</v>
      </c>
      <c r="F19" s="40">
        <f t="shared" si="1"/>
        <v>11.202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6" ht="15">
      <c r="A20" s="4"/>
      <c r="B20" s="6" t="s">
        <v>18</v>
      </c>
      <c r="C20" s="36">
        <v>100</v>
      </c>
      <c r="D20" s="36" t="s">
        <v>11</v>
      </c>
      <c r="E20" s="36">
        <f>8.75/1000</f>
        <v>8.7500000000000008E-3</v>
      </c>
      <c r="F20" s="36">
        <f t="shared" si="1"/>
        <v>0.87500000000000011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6" ht="15">
      <c r="A21" s="4"/>
      <c r="B21" s="8" t="s">
        <v>19</v>
      </c>
      <c r="C21" s="36">
        <v>100</v>
      </c>
      <c r="D21" s="36" t="s">
        <v>11</v>
      </c>
      <c r="E21" s="36">
        <f>14.68/1000</f>
        <v>1.468E-2</v>
      </c>
      <c r="F21" s="36">
        <f t="shared" si="1"/>
        <v>1.468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6" ht="15">
      <c r="A22" s="7"/>
      <c r="B22" s="6" t="s">
        <v>15</v>
      </c>
      <c r="C22" s="36">
        <v>100</v>
      </c>
      <c r="D22" s="36" t="s">
        <v>11</v>
      </c>
      <c r="E22" s="36">
        <f>592.71/1000</f>
        <v>0.59271000000000007</v>
      </c>
      <c r="F22" s="36">
        <f t="shared" si="1"/>
        <v>59.271000000000008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6" ht="15">
      <c r="A23" s="4"/>
      <c r="B23" s="6" t="s">
        <v>20</v>
      </c>
      <c r="C23" s="36">
        <v>920</v>
      </c>
      <c r="D23" s="36" t="s">
        <v>11</v>
      </c>
      <c r="E23" s="36">
        <f>32/1000</f>
        <v>3.2000000000000001E-2</v>
      </c>
      <c r="F23" s="36">
        <f>C23*E23</f>
        <v>29.44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6" ht="15">
      <c r="A24" s="4"/>
      <c r="B24" s="6" t="s">
        <v>21</v>
      </c>
      <c r="C24" s="36">
        <v>100</v>
      </c>
      <c r="D24" s="36" t="s">
        <v>11</v>
      </c>
      <c r="E24" s="36">
        <f>14.68/1000</f>
        <v>1.468E-2</v>
      </c>
      <c r="F24" s="36">
        <f>E24*C24</f>
        <v>1.468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6" ht="15">
      <c r="A25" s="4"/>
      <c r="B25" s="6" t="s">
        <v>13</v>
      </c>
      <c r="C25" s="36">
        <v>80</v>
      </c>
      <c r="D25" s="36" t="s">
        <v>11</v>
      </c>
      <c r="E25" s="40">
        <f>112.02/1000</f>
        <v>0.11201999999999999</v>
      </c>
      <c r="F25" s="40">
        <f>C25*E25</f>
        <v>8.9615999999999989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6" ht="15">
      <c r="A26" s="1"/>
      <c r="B26" s="8" t="s">
        <v>14</v>
      </c>
      <c r="C26" s="36">
        <v>35</v>
      </c>
      <c r="D26" s="36" t="s">
        <v>11</v>
      </c>
      <c r="E26" s="36"/>
      <c r="F26" s="36"/>
      <c r="G26" s="9"/>
      <c r="H26" s="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6" ht="15">
      <c r="A27" s="4"/>
      <c r="B27" s="8" t="s">
        <v>19</v>
      </c>
      <c r="C27" s="36">
        <v>30</v>
      </c>
      <c r="D27" s="36" t="s">
        <v>11</v>
      </c>
      <c r="E27" s="36">
        <f>14.68/1000</f>
        <v>1.468E-2</v>
      </c>
      <c r="F27" s="36">
        <f t="shared" ref="F27:F28" si="2">E27*C27</f>
        <v>0.44040000000000001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6" ht="15">
      <c r="A28" s="4"/>
      <c r="B28" s="6" t="s">
        <v>22</v>
      </c>
      <c r="C28" s="36">
        <v>0.05</v>
      </c>
      <c r="D28" s="36" t="s">
        <v>23</v>
      </c>
      <c r="E28" s="36">
        <v>59.5</v>
      </c>
      <c r="F28" s="36">
        <f t="shared" si="2"/>
        <v>2.9750000000000001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6" ht="15">
      <c r="A29" s="4"/>
      <c r="B29" s="6" t="s">
        <v>24</v>
      </c>
      <c r="C29" s="36">
        <v>0.05</v>
      </c>
      <c r="D29" s="36" t="s">
        <v>25</v>
      </c>
      <c r="E29" s="36">
        <v>30.933</v>
      </c>
      <c r="F29" s="36">
        <f>C29*E29</f>
        <v>1.5466500000000001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6" ht="15">
      <c r="A30" s="4"/>
      <c r="B30" s="6" t="s">
        <v>26</v>
      </c>
      <c r="C30" s="36">
        <v>15</v>
      </c>
      <c r="D30" s="36" t="s">
        <v>27</v>
      </c>
      <c r="E30" s="36">
        <v>8.5999999999999993E-2</v>
      </c>
      <c r="F30" s="36">
        <f>E30*C30</f>
        <v>1.2899999999999998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6" ht="15">
      <c r="A31" s="4"/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>
      <c r="A32" s="1"/>
      <c r="B32" s="4"/>
      <c r="C32" s="1"/>
      <c r="D32" s="1"/>
      <c r="E32" s="1"/>
      <c r="F32" s="10" t="s">
        <v>28</v>
      </c>
      <c r="G32" s="11">
        <f>SUM(F13:F26)</f>
        <v>158.61147</v>
      </c>
      <c r="H32" s="1"/>
      <c r="I32" s="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>
      <c r="A33" s="1"/>
      <c r="B33" s="1"/>
      <c r="C33" s="1"/>
      <c r="D33" s="1"/>
      <c r="E33" s="1"/>
      <c r="F33" s="12" t="s">
        <v>29</v>
      </c>
      <c r="G33" s="13">
        <f>G32/8</f>
        <v>19.82643375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>
      <c r="A34" s="1"/>
      <c r="B34" s="4"/>
      <c r="C34" s="1"/>
      <c r="D34" s="1"/>
      <c r="E34" s="1"/>
      <c r="F34" s="12" t="s">
        <v>30</v>
      </c>
      <c r="G34" s="14">
        <f>SUM(F27:F30)</f>
        <v>6.2520499999999997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2" t="s">
        <v>31</v>
      </c>
      <c r="G35" s="13">
        <f>G33+G34</f>
        <v>26.07848375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4"/>
      <c r="C36" s="1"/>
      <c r="D36" s="1"/>
      <c r="E36" s="1"/>
      <c r="F36" s="12" t="s">
        <v>32</v>
      </c>
      <c r="G36" s="13">
        <f>(G35*100)/30</f>
        <v>86.92827916666667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>
      <c r="A37" s="1"/>
      <c r="B37" s="4"/>
      <c r="C37" s="1"/>
      <c r="D37" s="1"/>
      <c r="E37" s="1"/>
      <c r="F37" s="41" t="s">
        <v>33</v>
      </c>
      <c r="G37" s="42">
        <f>G36*1.16</f>
        <v>100.83680383333333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thickBot="1"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5"/>
      <c r="B39" s="16" t="s">
        <v>74</v>
      </c>
      <c r="C39" s="17"/>
      <c r="D39" s="18"/>
      <c r="E39" s="18"/>
      <c r="F39" s="18"/>
      <c r="G39" s="18"/>
      <c r="H39" s="1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20"/>
      <c r="B40" s="21" t="s">
        <v>76</v>
      </c>
      <c r="C40" s="22"/>
      <c r="D40" s="22" t="s">
        <v>6</v>
      </c>
      <c r="E40" s="23"/>
      <c r="F40" s="23"/>
      <c r="G40" s="23"/>
      <c r="H40" s="2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>
      <c r="A41" s="25"/>
      <c r="B41" s="26" t="s">
        <v>75</v>
      </c>
      <c r="C41" s="23"/>
      <c r="D41" s="23">
        <v>5</v>
      </c>
      <c r="E41" s="23"/>
      <c r="F41" s="23"/>
      <c r="G41" s="23"/>
      <c r="H41" s="2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>
      <c r="A42" s="20"/>
      <c r="B42" s="26" t="s">
        <v>77</v>
      </c>
      <c r="C42" s="23"/>
      <c r="D42" s="23">
        <v>2</v>
      </c>
      <c r="E42" s="23"/>
      <c r="F42" s="23"/>
      <c r="G42" s="23"/>
      <c r="H42" s="2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20"/>
      <c r="B43" s="26" t="s">
        <v>78</v>
      </c>
      <c r="C43" s="23"/>
      <c r="D43" s="23">
        <v>1</v>
      </c>
      <c r="E43" s="23"/>
      <c r="F43" s="23"/>
      <c r="G43" s="23"/>
      <c r="H43" s="2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>
      <c r="A44" s="20"/>
      <c r="B44" s="26" t="s">
        <v>79</v>
      </c>
      <c r="C44" s="23"/>
      <c r="D44" s="23">
        <v>1</v>
      </c>
      <c r="E44" s="23"/>
      <c r="F44" s="23"/>
      <c r="G44" s="23"/>
      <c r="H44" s="2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25"/>
      <c r="B45" s="26" t="s">
        <v>80</v>
      </c>
      <c r="C45" s="23"/>
      <c r="D45" s="23">
        <v>1</v>
      </c>
      <c r="E45" s="23"/>
      <c r="F45" s="23"/>
      <c r="G45" s="23"/>
      <c r="H45" s="2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>
      <c r="A46" s="20"/>
      <c r="B46" s="26" t="s">
        <v>81</v>
      </c>
      <c r="C46" s="23"/>
      <c r="D46" s="23">
        <v>1</v>
      </c>
      <c r="E46" s="23"/>
      <c r="F46" s="23"/>
      <c r="G46" s="23"/>
      <c r="H46" s="2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20"/>
      <c r="B47" s="26" t="s">
        <v>82</v>
      </c>
      <c r="C47" s="23"/>
      <c r="D47" s="23">
        <v>1</v>
      </c>
      <c r="E47" s="23"/>
      <c r="F47" s="23"/>
      <c r="G47" s="23"/>
      <c r="H47" s="2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25"/>
      <c r="B48" s="26" t="s">
        <v>83</v>
      </c>
      <c r="C48" s="23"/>
      <c r="D48" s="23">
        <v>1</v>
      </c>
      <c r="E48" s="23"/>
      <c r="F48" s="23"/>
      <c r="G48" s="23"/>
      <c r="H48" s="2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20"/>
      <c r="B49" s="26" t="s">
        <v>84</v>
      </c>
      <c r="C49" s="23"/>
      <c r="D49" s="23">
        <v>1</v>
      </c>
      <c r="E49" s="23"/>
      <c r="F49" s="23"/>
      <c r="G49" s="23"/>
      <c r="H49" s="2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20"/>
      <c r="B50" s="26" t="s">
        <v>85</v>
      </c>
      <c r="C50" s="23"/>
      <c r="D50" s="23">
        <v>1</v>
      </c>
      <c r="E50" s="23"/>
      <c r="F50" s="23"/>
      <c r="G50" s="23"/>
      <c r="H50" s="2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thickBot="1">
      <c r="A51" s="27"/>
      <c r="B51" s="28"/>
      <c r="C51" s="28"/>
      <c r="D51" s="28"/>
      <c r="E51" s="28"/>
      <c r="F51" s="28"/>
      <c r="G51" s="28"/>
      <c r="H51" s="2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thickBot="1"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5"/>
      <c r="B56" s="16" t="s">
        <v>34</v>
      </c>
      <c r="C56" s="17"/>
      <c r="D56" s="18"/>
      <c r="E56" s="18"/>
      <c r="F56" s="18"/>
      <c r="G56" s="18"/>
      <c r="H56" s="1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20"/>
      <c r="B57" s="21" t="s">
        <v>35</v>
      </c>
      <c r="C57" s="22"/>
      <c r="D57" s="23"/>
      <c r="E57" s="23"/>
      <c r="F57" s="23"/>
      <c r="G57" s="23"/>
      <c r="H57" s="24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25" t="s">
        <v>36</v>
      </c>
      <c r="B58" s="26" t="s">
        <v>37</v>
      </c>
      <c r="C58" s="23"/>
      <c r="D58" s="23"/>
      <c r="E58" s="23"/>
      <c r="F58" s="23"/>
      <c r="G58" s="23"/>
      <c r="H58" s="2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20"/>
      <c r="B59" s="26" t="s">
        <v>38</v>
      </c>
      <c r="C59" s="23"/>
      <c r="D59" s="23"/>
      <c r="E59" s="23"/>
      <c r="F59" s="23"/>
      <c r="G59" s="23"/>
      <c r="H59" s="2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20"/>
      <c r="B60" s="26" t="s">
        <v>39</v>
      </c>
      <c r="C60" s="23"/>
      <c r="D60" s="23"/>
      <c r="E60" s="23"/>
      <c r="F60" s="23"/>
      <c r="G60" s="23"/>
      <c r="H60" s="24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20"/>
      <c r="B61" s="26" t="s">
        <v>40</v>
      </c>
      <c r="C61" s="23"/>
      <c r="D61" s="23"/>
      <c r="E61" s="23"/>
      <c r="F61" s="23"/>
      <c r="G61" s="23"/>
      <c r="H61" s="2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25" t="s">
        <v>41</v>
      </c>
      <c r="B62" s="26" t="s">
        <v>42</v>
      </c>
      <c r="C62" s="23"/>
      <c r="D62" s="23"/>
      <c r="E62" s="23"/>
      <c r="F62" s="23"/>
      <c r="G62" s="23"/>
      <c r="H62" s="24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20"/>
      <c r="B63" s="26" t="s">
        <v>43</v>
      </c>
      <c r="C63" s="23"/>
      <c r="D63" s="23"/>
      <c r="E63" s="23"/>
      <c r="F63" s="23"/>
      <c r="G63" s="23"/>
      <c r="H63" s="2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20"/>
      <c r="B64" s="26" t="s">
        <v>44</v>
      </c>
      <c r="C64" s="23"/>
      <c r="D64" s="23"/>
      <c r="E64" s="23"/>
      <c r="F64" s="23"/>
      <c r="G64" s="23"/>
      <c r="H64" s="2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25" t="s">
        <v>45</v>
      </c>
      <c r="B65" s="26" t="s">
        <v>46</v>
      </c>
      <c r="C65" s="23"/>
      <c r="D65" s="23"/>
      <c r="E65" s="23"/>
      <c r="F65" s="23"/>
      <c r="G65" s="23"/>
      <c r="H65" s="2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20"/>
      <c r="B66" s="26" t="s">
        <v>47</v>
      </c>
      <c r="C66" s="23"/>
      <c r="D66" s="23"/>
      <c r="E66" s="23"/>
      <c r="F66" s="23"/>
      <c r="G66" s="23"/>
      <c r="H66" s="2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20"/>
      <c r="B67" s="26" t="s">
        <v>48</v>
      </c>
      <c r="C67" s="23"/>
      <c r="D67" s="23"/>
      <c r="E67" s="23"/>
      <c r="F67" s="23"/>
      <c r="G67" s="23"/>
      <c r="H67" s="2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thickBot="1">
      <c r="A68" s="27"/>
      <c r="B68" s="28"/>
      <c r="C68" s="28"/>
      <c r="D68" s="28"/>
      <c r="E68" s="28"/>
      <c r="F68" s="28"/>
      <c r="G68" s="28"/>
      <c r="H68" s="2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thickBo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5"/>
      <c r="B73" s="16" t="s">
        <v>49</v>
      </c>
      <c r="C73" s="18"/>
      <c r="D73" s="18"/>
      <c r="E73" s="18"/>
      <c r="F73" s="18"/>
      <c r="G73" s="18"/>
      <c r="H73" s="1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20"/>
      <c r="B74" s="23"/>
      <c r="C74" s="23"/>
      <c r="D74" s="23"/>
      <c r="E74" s="23"/>
      <c r="F74" s="23"/>
      <c r="G74" s="23"/>
      <c r="H74" s="2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25" t="s">
        <v>45</v>
      </c>
      <c r="B75" s="26" t="s">
        <v>50</v>
      </c>
      <c r="C75" s="23"/>
      <c r="D75" s="23"/>
      <c r="E75" s="23"/>
      <c r="F75" s="23"/>
      <c r="G75" s="23"/>
      <c r="H75" s="2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20"/>
      <c r="B76" s="26" t="s">
        <v>51</v>
      </c>
      <c r="C76" s="23"/>
      <c r="D76" s="23"/>
      <c r="E76" s="23"/>
      <c r="F76" s="23"/>
      <c r="G76" s="23"/>
      <c r="H76" s="2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>
      <c r="A77" s="20"/>
      <c r="B77" s="26" t="s">
        <v>52</v>
      </c>
      <c r="C77" s="23"/>
      <c r="D77" s="23"/>
      <c r="E77" s="23"/>
      <c r="F77" s="23"/>
      <c r="G77" s="23"/>
      <c r="H77" s="2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20"/>
      <c r="B78" s="26" t="s">
        <v>53</v>
      </c>
      <c r="C78" s="23"/>
      <c r="D78" s="23"/>
      <c r="E78" s="23"/>
      <c r="F78" s="23"/>
      <c r="G78" s="23"/>
      <c r="H78" s="24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20"/>
      <c r="B79" s="26" t="s">
        <v>54</v>
      </c>
      <c r="C79" s="23"/>
      <c r="D79" s="23"/>
      <c r="E79" s="23"/>
      <c r="F79" s="23"/>
      <c r="G79" s="23"/>
      <c r="H79" s="2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20"/>
      <c r="B80" s="23"/>
      <c r="C80" s="23"/>
      <c r="D80" s="23"/>
      <c r="E80" s="23"/>
      <c r="F80" s="23"/>
      <c r="G80" s="23"/>
      <c r="H80" s="2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25" t="s">
        <v>55</v>
      </c>
      <c r="B81" s="26" t="s">
        <v>56</v>
      </c>
      <c r="C81" s="23"/>
      <c r="D81" s="23"/>
      <c r="E81" s="23"/>
      <c r="F81" s="23"/>
      <c r="G81" s="23"/>
      <c r="H81" s="2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20"/>
      <c r="B82" s="26" t="s">
        <v>57</v>
      </c>
      <c r="C82" s="23"/>
      <c r="D82" s="23"/>
      <c r="E82" s="23"/>
      <c r="F82" s="23"/>
      <c r="G82" s="23"/>
      <c r="H82" s="2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20"/>
      <c r="B83" s="26" t="s">
        <v>58</v>
      </c>
      <c r="C83" s="23"/>
      <c r="D83" s="23"/>
      <c r="E83" s="23"/>
      <c r="F83" s="23"/>
      <c r="G83" s="23"/>
      <c r="H83" s="2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20"/>
      <c r="B84" s="26" t="s">
        <v>59</v>
      </c>
      <c r="C84" s="23"/>
      <c r="D84" s="23"/>
      <c r="E84" s="23"/>
      <c r="F84" s="23"/>
      <c r="G84" s="23"/>
      <c r="H84" s="2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20"/>
      <c r="B85" s="23"/>
      <c r="C85" s="23"/>
      <c r="D85" s="23"/>
      <c r="E85" s="23"/>
      <c r="F85" s="23"/>
      <c r="G85" s="23"/>
      <c r="H85" s="2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25" t="s">
        <v>60</v>
      </c>
      <c r="B86" s="26" t="s">
        <v>61</v>
      </c>
      <c r="C86" s="23"/>
      <c r="D86" s="23"/>
      <c r="E86" s="23"/>
      <c r="F86" s="23"/>
      <c r="G86" s="23"/>
      <c r="H86" s="24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20"/>
      <c r="B87" s="26" t="s">
        <v>62</v>
      </c>
      <c r="C87" s="23"/>
      <c r="D87" s="23"/>
      <c r="E87" s="23"/>
      <c r="F87" s="23"/>
      <c r="G87" s="23"/>
      <c r="H87" s="2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20"/>
      <c r="B88" s="26" t="s">
        <v>63</v>
      </c>
      <c r="C88" s="23"/>
      <c r="D88" s="23"/>
      <c r="E88" s="23"/>
      <c r="F88" s="23"/>
      <c r="G88" s="23"/>
      <c r="H88" s="2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20"/>
      <c r="B89" s="26" t="s">
        <v>64</v>
      </c>
      <c r="C89" s="23"/>
      <c r="D89" s="23"/>
      <c r="E89" s="23"/>
      <c r="F89" s="23"/>
      <c r="G89" s="23"/>
      <c r="H89" s="2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thickBot="1">
      <c r="A90" s="27"/>
      <c r="B90" s="28"/>
      <c r="C90" s="28"/>
      <c r="D90" s="28"/>
      <c r="E90" s="28"/>
      <c r="F90" s="28"/>
      <c r="G90" s="28"/>
      <c r="H90" s="2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thickBo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5"/>
      <c r="B93" s="17" t="s">
        <v>73</v>
      </c>
      <c r="C93" s="18"/>
      <c r="D93" s="18"/>
      <c r="E93" s="18"/>
      <c r="F93" s="18"/>
      <c r="G93" s="18"/>
      <c r="H93" s="19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20"/>
      <c r="B94" s="23"/>
      <c r="C94" s="23"/>
      <c r="D94" s="23"/>
      <c r="E94" s="23"/>
      <c r="F94" s="23"/>
      <c r="G94" s="23"/>
      <c r="H94" s="2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20"/>
      <c r="B95" s="23"/>
      <c r="C95" s="23"/>
      <c r="D95" s="23"/>
      <c r="E95" s="23"/>
      <c r="F95" s="23"/>
      <c r="G95" s="23"/>
      <c r="H95" s="2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20"/>
      <c r="B96" s="23"/>
      <c r="C96" s="23"/>
      <c r="D96" s="23"/>
      <c r="E96" s="23"/>
      <c r="F96" s="23"/>
      <c r="G96" s="23"/>
      <c r="H96" s="2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20"/>
      <c r="B97" s="23"/>
      <c r="C97" s="23"/>
      <c r="D97" s="23"/>
      <c r="E97" s="23"/>
      <c r="F97" s="23"/>
      <c r="G97" s="23"/>
      <c r="H97" s="2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20"/>
      <c r="B98" s="23"/>
      <c r="C98" s="23"/>
      <c r="D98" s="23"/>
      <c r="E98" s="23"/>
      <c r="F98" s="23"/>
      <c r="G98" s="23"/>
      <c r="H98" s="24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20"/>
      <c r="B99" s="23"/>
      <c r="C99" s="23"/>
      <c r="D99" s="23"/>
      <c r="E99" s="23"/>
      <c r="F99" s="23"/>
      <c r="G99" s="23"/>
      <c r="H99" s="2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20"/>
      <c r="B100" s="23"/>
      <c r="C100" s="23"/>
      <c r="D100" s="23"/>
      <c r="E100" s="23"/>
      <c r="F100" s="23"/>
      <c r="G100" s="23"/>
      <c r="H100" s="2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20"/>
      <c r="C101" s="23"/>
      <c r="D101" s="23"/>
      <c r="E101" s="23"/>
      <c r="F101" s="23"/>
      <c r="G101" s="23"/>
      <c r="H101" s="2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20"/>
      <c r="B102" s="23"/>
      <c r="C102" s="23"/>
      <c r="D102" s="23"/>
      <c r="E102" s="23"/>
      <c r="F102" s="23"/>
      <c r="G102" s="23"/>
      <c r="H102" s="2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20"/>
      <c r="B103" s="23"/>
      <c r="C103" s="23"/>
      <c r="D103" s="23"/>
      <c r="E103" s="23"/>
      <c r="F103" s="23"/>
      <c r="G103" s="23"/>
      <c r="H103" s="2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20"/>
      <c r="B104" s="23"/>
      <c r="C104" s="23"/>
      <c r="D104" s="23"/>
      <c r="E104" s="23"/>
      <c r="F104" s="23"/>
      <c r="G104" s="23"/>
      <c r="H104" s="2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>
      <c r="A105" s="20"/>
      <c r="B105" s="23"/>
      <c r="C105" s="23"/>
      <c r="D105" s="23"/>
      <c r="E105" s="23"/>
      <c r="F105" s="23"/>
      <c r="G105" s="23"/>
      <c r="H105" s="2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>
      <c r="A106" s="20"/>
      <c r="B106" s="23"/>
      <c r="C106" s="23"/>
      <c r="D106" s="23"/>
      <c r="E106" s="23"/>
      <c r="F106" s="23"/>
      <c r="G106" s="23"/>
      <c r="H106" s="24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20"/>
      <c r="B107" s="23"/>
      <c r="C107" s="23"/>
      <c r="D107" s="23"/>
      <c r="E107" s="23"/>
      <c r="F107" s="23"/>
      <c r="G107" s="23"/>
      <c r="H107" s="24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>
      <c r="A108" s="20"/>
      <c r="B108" s="23"/>
      <c r="C108" s="23"/>
      <c r="D108" s="23"/>
      <c r="E108" s="23"/>
      <c r="F108" s="23"/>
      <c r="G108" s="23"/>
      <c r="H108" s="2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20"/>
      <c r="B109" s="23"/>
      <c r="C109" s="23"/>
      <c r="D109" s="23"/>
      <c r="E109" s="23"/>
      <c r="F109" s="23"/>
      <c r="G109" s="23"/>
      <c r="H109" s="2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20"/>
      <c r="B110" s="23"/>
      <c r="C110" s="23"/>
      <c r="D110" s="23"/>
      <c r="E110" s="23"/>
      <c r="F110" s="23"/>
      <c r="G110" s="23"/>
      <c r="H110" s="2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20"/>
      <c r="B111" s="23"/>
      <c r="C111" s="23"/>
      <c r="D111" s="23"/>
      <c r="E111" s="23"/>
      <c r="F111" s="23"/>
      <c r="G111" s="23"/>
      <c r="H111" s="2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20"/>
      <c r="B112" s="23"/>
      <c r="C112" s="23"/>
      <c r="D112" s="23"/>
      <c r="E112" s="23"/>
      <c r="F112" s="23"/>
      <c r="G112" s="23"/>
      <c r="H112" s="2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20"/>
      <c r="B113" s="23"/>
      <c r="C113" s="23"/>
      <c r="D113" s="23"/>
      <c r="E113" s="23"/>
      <c r="F113" s="23"/>
      <c r="G113" s="23"/>
      <c r="H113" s="2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20"/>
      <c r="B114" s="23"/>
      <c r="C114" s="23"/>
      <c r="D114" s="23"/>
      <c r="E114" s="23"/>
      <c r="F114" s="23"/>
      <c r="G114" s="23"/>
      <c r="H114" s="2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20"/>
      <c r="B115" s="23"/>
      <c r="C115" s="23"/>
      <c r="D115" s="23"/>
      <c r="E115" s="23"/>
      <c r="F115" s="23"/>
      <c r="G115" s="23"/>
      <c r="H115" s="2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20"/>
      <c r="B116" s="23"/>
      <c r="C116" s="23"/>
      <c r="D116" s="23"/>
      <c r="E116" s="23"/>
      <c r="F116" s="23"/>
      <c r="G116" s="23"/>
      <c r="H116" s="2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20"/>
      <c r="B117" s="23"/>
      <c r="C117" s="23"/>
      <c r="D117" s="23"/>
      <c r="E117" s="23"/>
      <c r="F117" s="23"/>
      <c r="G117" s="23"/>
      <c r="H117" s="2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20"/>
      <c r="B118" s="23"/>
      <c r="C118" s="23"/>
      <c r="D118" s="23"/>
      <c r="E118" s="23"/>
      <c r="F118" s="23"/>
      <c r="G118" s="23"/>
      <c r="H118" s="2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thickBot="1">
      <c r="A119" s="27"/>
      <c r="B119" s="28"/>
      <c r="C119" s="28"/>
      <c r="D119" s="28"/>
      <c r="E119" s="28"/>
      <c r="F119" s="28"/>
      <c r="G119" s="28"/>
      <c r="H119" s="29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</sheetData>
  <hyperlinks>
    <hyperlink ref="D5" r:id="rId1"/>
  </hyperlinks>
  <pageMargins left="0.25" right="0.25" top="0.25" bottom="0.4" header="0.3" footer="0.3"/>
  <pageSetup scale="8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PAY DE MANZANA Y CARAMELO</vt:lpstr>
      <vt:lpstr>'PAY DE MANZANA Y CARAMELO'!Área_de_impresión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</dc:creator>
  <cp:lastModifiedBy>Rosa Figueroa</cp:lastModifiedBy>
  <cp:lastPrinted>2016-04-12T01:52:37Z</cp:lastPrinted>
  <dcterms:created xsi:type="dcterms:W3CDTF">2016-04-11T21:57:59Z</dcterms:created>
  <dcterms:modified xsi:type="dcterms:W3CDTF">2016-04-12T17:47:17Z</dcterms:modified>
</cp:coreProperties>
</file>